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\Documents\clue\"/>
    </mc:Choice>
  </mc:AlternateContent>
  <bookViews>
    <workbookView xWindow="0" yWindow="0" windowWidth="21600" windowHeight="9735"/>
  </bookViews>
  <sheets>
    <sheet name="Sheet1" sheetId="1" r:id="rId1"/>
    <sheet name="Sheet2" sheetId="2" r:id="rId2"/>
  </sheets>
  <definedNames>
    <definedName name="moves">Sheet1!$A$11:$A$13</definedName>
    <definedName name="Players">Sheet1!$D$2:$D$6</definedName>
    <definedName name="prove">Sheet1!$A$16:$A$17</definedName>
    <definedName name="rooms">Sheet1!$E$19:$E$27</definedName>
    <definedName name="sug">Sheet1!$A$20:$A$21</definedName>
    <definedName name="suspects">Sheet1!$E$3:$E$8</definedName>
    <definedName name="weapons">Sheet1!$E$10:$E$17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 s="1"/>
  <c r="L8" i="1" s="1"/>
  <c r="L9" i="1" s="1"/>
  <c r="P65" i="2" l="1"/>
  <c r="P61" i="2"/>
  <c r="P62" i="2" s="1"/>
  <c r="P63" i="2" s="1"/>
  <c r="P60" i="2"/>
  <c r="H76" i="2" l="1"/>
  <c r="H77" i="2" s="1"/>
  <c r="J67" i="2"/>
  <c r="J68" i="2"/>
  <c r="J66" i="2"/>
  <c r="D77" i="2" l="1"/>
  <c r="P3" i="1" l="1"/>
  <c r="P4" i="1" l="1"/>
  <c r="P6" i="1"/>
  <c r="O5" i="1"/>
  <c r="P5" i="1" s="1"/>
  <c r="P7" i="1" l="1"/>
  <c r="P8" i="1" l="1"/>
  <c r="P9" i="1" l="1"/>
</calcChain>
</file>

<file path=xl/sharedStrings.xml><?xml version="1.0" encoding="utf-8"?>
<sst xmlns="http://schemas.openxmlformats.org/spreadsheetml/2006/main" count="224" uniqueCount="101">
  <si>
    <t>suspects</t>
  </si>
  <si>
    <t>Miss Scarlet</t>
  </si>
  <si>
    <t>Colonel Mustard</t>
  </si>
  <si>
    <t>Mrs. White</t>
  </si>
  <si>
    <t>Mr. Green</t>
  </si>
  <si>
    <t>Mrs. Peacock</t>
  </si>
  <si>
    <t>Professor  Plum</t>
  </si>
  <si>
    <t>weapons</t>
  </si>
  <si>
    <t>Rope</t>
  </si>
  <si>
    <t>Lead Pipe</t>
  </si>
  <si>
    <t>Knife</t>
  </si>
  <si>
    <t>Wrench</t>
  </si>
  <si>
    <t>Candlestick</t>
  </si>
  <si>
    <t>Revolver</t>
  </si>
  <si>
    <t>rooms</t>
  </si>
  <si>
    <t>Lounge</t>
  </si>
  <si>
    <t>Dining Room</t>
  </si>
  <si>
    <t>Kitchen</t>
  </si>
  <si>
    <t>Ballroom</t>
  </si>
  <si>
    <t>Conservatory</t>
  </si>
  <si>
    <t>Billiard Room</t>
  </si>
  <si>
    <t>Library</t>
  </si>
  <si>
    <t>Study</t>
  </si>
  <si>
    <t>Hall</t>
  </si>
  <si>
    <t>Poison</t>
  </si>
  <si>
    <t>Pillow</t>
  </si>
  <si>
    <t>Scarlet</t>
  </si>
  <si>
    <t>Mustard</t>
  </si>
  <si>
    <t>beachbumbabs</t>
  </si>
  <si>
    <t>bbb</t>
  </si>
  <si>
    <t>miplet</t>
  </si>
  <si>
    <t>mip</t>
  </si>
  <si>
    <t>Green</t>
  </si>
  <si>
    <t>Peacock</t>
  </si>
  <si>
    <t>Wizard</t>
  </si>
  <si>
    <t>wiz</t>
  </si>
  <si>
    <t>Plum</t>
  </si>
  <si>
    <t>FrGamble</t>
  </si>
  <si>
    <t>frg</t>
  </si>
  <si>
    <t>Scarlet (tcp)</t>
  </si>
  <si>
    <t>Mustard (odg)</t>
  </si>
  <si>
    <t>White (bbb)</t>
  </si>
  <si>
    <t>Green (mip)</t>
  </si>
  <si>
    <t>Peacock (azd)</t>
  </si>
  <si>
    <t>Plum (wiz)</t>
  </si>
  <si>
    <t>Brown (frg)</t>
  </si>
  <si>
    <t>Players</t>
  </si>
  <si>
    <t>Stays in</t>
  </si>
  <si>
    <t>Moves outside of</t>
  </si>
  <si>
    <t>Enters</t>
  </si>
  <si>
    <t>moves</t>
  </si>
  <si>
    <t>can't disprove</t>
  </si>
  <si>
    <t>disproves</t>
  </si>
  <si>
    <t>prove</t>
  </si>
  <si>
    <t>Suggests</t>
  </si>
  <si>
    <t>Accuses</t>
  </si>
  <si>
    <t>sug</t>
  </si>
  <si>
    <t>Yes</t>
  </si>
  <si>
    <t>x</t>
  </si>
  <si>
    <t>Round 1</t>
  </si>
  <si>
    <t>Enters Lounge</t>
  </si>
  <si>
    <t>Suggests Dr. Brown* with Wrench in Lounge</t>
  </si>
  <si>
    <t>Mustard (odg) disproves</t>
  </si>
  <si>
    <t>Enters Dining Room</t>
  </si>
  <si>
    <t>Suggests Colonel Mustard with Knife^ in Dining Room</t>
  </si>
  <si>
    <t>White (bbb) disproves</t>
  </si>
  <si>
    <t>Enters Ballroom</t>
  </si>
  <si>
    <t>Suggests Professor  Plum with Candlestick* in Ballroom</t>
  </si>
  <si>
    <t>Green (mip) can't disprove</t>
  </si>
  <si>
    <t>Peacock (azd) disproves</t>
  </si>
  <si>
    <t>Enters Conservatory</t>
  </si>
  <si>
    <t>Suggests Mr. Green* with Pillow^ in Conservatory^</t>
  </si>
  <si>
    <t>Peacock (azd) can't disprove</t>
  </si>
  <si>
    <t>Plum (wiz) disproves</t>
  </si>
  <si>
    <t>Suggests Colonel Mustard with Poison in Conservatory</t>
  </si>
  <si>
    <t>Plum (wiz) can't disprove</t>
  </si>
  <si>
    <t>Brown (frg) disproves</t>
  </si>
  <si>
    <t>Stays in Ballroom</t>
  </si>
  <si>
    <t>Suggests Dr. Brown* with Pillow^ in Ballroom^</t>
  </si>
  <si>
    <t>Brown (frg) can't disprove</t>
  </si>
  <si>
    <t>Scarlet (tcp) can't disprove</t>
  </si>
  <si>
    <t>Suggests Miss Scarlet^ with Knife* in Ballroom^</t>
  </si>
  <si>
    <t>Mustard (odg) can't disprove</t>
  </si>
  <si>
    <t>White (bbb) can't disprove</t>
  </si>
  <si>
    <t>Green (mip) disproves</t>
  </si>
  <si>
    <t>Round 2</t>
  </si>
  <si>
    <t>Suggests Mrs. White with Lead Pipe in Ballroom</t>
  </si>
  <si>
    <t>Stays in Conservatory</t>
  </si>
  <si>
    <t>Suggests Dr. Brown^ with Wrench in Conservatory</t>
  </si>
  <si>
    <t>Moves outside of Kitchen</t>
  </si>
  <si>
    <t>Suggests Dr. Brown^ with Candlestick* in Lounge</t>
  </si>
  <si>
    <t>Moves outside of Billiard Room</t>
  </si>
  <si>
    <t>Win</t>
  </si>
  <si>
    <t>Lose</t>
  </si>
  <si>
    <t>Pacomartin</t>
  </si>
  <si>
    <t>pac</t>
  </si>
  <si>
    <t>Scarlet (bbb)</t>
  </si>
  <si>
    <t>Mustard (frg)</t>
  </si>
  <si>
    <t>Peacock (wiz)</t>
  </si>
  <si>
    <t>Plum (pac)</t>
  </si>
  <si>
    <t>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</si>
</sst>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E1" workbookViewId="0">
      <selection activeCell="G15" sqref="G15"/>
    </sheetView>
  </sheetViews>
  <sheetFormatPr defaultRowHeight="15" x14ac:dyDescent="0.25"/>
  <cols>
    <col min="1" max="1" width="14.85546875" customWidth="1"/>
    <col min="4" max="4" width="17.140625" customWidth="1"/>
    <col min="5" max="5" width="15.85546875" customWidth="1"/>
    <col min="6" max="6" width="12" customWidth="1"/>
    <col min="7" max="7" width="13.28515625" customWidth="1"/>
    <col min="8" max="8" width="11.42578125" customWidth="1"/>
    <col min="9" max="9" width="13.5703125" customWidth="1"/>
    <col min="10" max="10" width="12.5703125" customWidth="1"/>
    <col min="12" max="12" width="15" customWidth="1"/>
    <col min="13" max="13" width="15.42578125" customWidth="1"/>
    <col min="14" max="14" width="11.7109375" customWidth="1"/>
  </cols>
  <sheetData>
    <row r="1" spans="1:16" x14ac:dyDescent="0.25">
      <c r="D1" t="s">
        <v>46</v>
      </c>
      <c r="F1" t="s">
        <v>96</v>
      </c>
      <c r="G1" t="s">
        <v>97</v>
      </c>
      <c r="H1" t="s">
        <v>42</v>
      </c>
      <c r="I1" t="s">
        <v>98</v>
      </c>
      <c r="J1" t="s">
        <v>99</v>
      </c>
    </row>
    <row r="2" spans="1:16" x14ac:dyDescent="0.25">
      <c r="A2" t="s">
        <v>28</v>
      </c>
      <c r="B2" t="s">
        <v>29</v>
      </c>
      <c r="C2" t="s">
        <v>26</v>
      </c>
      <c r="D2" t="s">
        <v>96</v>
      </c>
      <c r="E2" s="1" t="s">
        <v>0</v>
      </c>
      <c r="F2" s="1"/>
      <c r="G2" s="1"/>
      <c r="H2" s="4"/>
      <c r="I2" s="1"/>
      <c r="J2" s="1"/>
    </row>
    <row r="3" spans="1:16" x14ac:dyDescent="0.25">
      <c r="A3" t="s">
        <v>37</v>
      </c>
      <c r="B3" t="s">
        <v>38</v>
      </c>
      <c r="C3" t="s">
        <v>27</v>
      </c>
      <c r="D3" t="s">
        <v>97</v>
      </c>
      <c r="E3" s="2" t="s">
        <v>1</v>
      </c>
      <c r="F3" s="2" t="s">
        <v>58</v>
      </c>
      <c r="G3" s="2"/>
      <c r="H3" s="4" t="s">
        <v>58</v>
      </c>
      <c r="I3" s="2" t="s">
        <v>58</v>
      </c>
      <c r="J3" s="2" t="s">
        <v>58</v>
      </c>
      <c r="L3" t="s">
        <v>98</v>
      </c>
      <c r="P3" t="str">
        <f>L3</f>
        <v>Peacock (wiz)</v>
      </c>
    </row>
    <row r="4" spans="1:16" x14ac:dyDescent="0.25">
      <c r="A4" t="s">
        <v>30</v>
      </c>
      <c r="B4" t="s">
        <v>31</v>
      </c>
      <c r="C4" t="s">
        <v>32</v>
      </c>
      <c r="D4" t="s">
        <v>42</v>
      </c>
      <c r="E4" s="2" t="s">
        <v>2</v>
      </c>
      <c r="F4" s="2" t="s">
        <v>58</v>
      </c>
      <c r="G4" s="2" t="s">
        <v>58</v>
      </c>
      <c r="H4" s="4" t="s">
        <v>58</v>
      </c>
      <c r="I4" s="7"/>
      <c r="J4" s="2" t="s">
        <v>58</v>
      </c>
      <c r="L4" t="s">
        <v>49</v>
      </c>
      <c r="M4" t="s">
        <v>19</v>
      </c>
      <c r="P4" t="str">
        <f>CONCATENATE(L4," ",M4)</f>
        <v>Enters Conservatory</v>
      </c>
    </row>
    <row r="5" spans="1:16" x14ac:dyDescent="0.25">
      <c r="A5" t="s">
        <v>34</v>
      </c>
      <c r="B5" t="s">
        <v>35</v>
      </c>
      <c r="C5" t="s">
        <v>33</v>
      </c>
      <c r="D5" t="s">
        <v>98</v>
      </c>
      <c r="E5" s="5" t="s">
        <v>3</v>
      </c>
      <c r="F5" s="2" t="s">
        <v>58</v>
      </c>
      <c r="G5" s="2" t="s">
        <v>58</v>
      </c>
      <c r="H5" s="4" t="s">
        <v>58</v>
      </c>
      <c r="I5" s="2" t="s">
        <v>57</v>
      </c>
      <c r="J5" s="2" t="s">
        <v>58</v>
      </c>
      <c r="L5" t="s">
        <v>54</v>
      </c>
      <c r="M5" t="s">
        <v>3</v>
      </c>
      <c r="N5" t="s">
        <v>13</v>
      </c>
      <c r="O5" t="str">
        <f>M4</f>
        <v>Conservatory</v>
      </c>
      <c r="P5" t="str">
        <f>CONCATENATE(L5," ",M5, " with ",N5, " in ",O5)</f>
        <v>Suggests Mrs. White with Revolver in Conservatory</v>
      </c>
    </row>
    <row r="6" spans="1:16" x14ac:dyDescent="0.25">
      <c r="A6" t="s">
        <v>94</v>
      </c>
      <c r="B6" t="s">
        <v>95</v>
      </c>
      <c r="C6" t="s">
        <v>36</v>
      </c>
      <c r="D6" t="s">
        <v>99</v>
      </c>
      <c r="E6" s="5" t="s">
        <v>4</v>
      </c>
      <c r="F6" s="2" t="s">
        <v>58</v>
      </c>
      <c r="G6" s="2" t="s">
        <v>58</v>
      </c>
      <c r="H6" s="4" t="s">
        <v>58</v>
      </c>
      <c r="I6" s="2" t="s">
        <v>58</v>
      </c>
      <c r="J6" s="2" t="s">
        <v>57</v>
      </c>
      <c r="L6" t="str">
        <f>CHOOSE(MOD(MATCH(L3,Players,0),5)+1,F1,G1,H1,I1,J1)</f>
        <v>Plum (pac)</v>
      </c>
      <c r="M6" t="s">
        <v>52</v>
      </c>
      <c r="P6" t="str">
        <f>CONCATENATE(L6," ",M6)</f>
        <v>Plum (pac) disproves</v>
      </c>
    </row>
    <row r="7" spans="1:16" x14ac:dyDescent="0.25">
      <c r="E7" s="5" t="s">
        <v>5</v>
      </c>
      <c r="F7" s="2" t="s">
        <v>58</v>
      </c>
      <c r="G7" s="2" t="s">
        <v>58</v>
      </c>
      <c r="H7" s="4" t="s">
        <v>58</v>
      </c>
      <c r="I7" s="2" t="s">
        <v>58</v>
      </c>
      <c r="J7" s="2" t="s">
        <v>57</v>
      </c>
      <c r="L7" t="str">
        <f>CHOOSE(MOD(MATCH(L6,Players,0),5)+1,F1,G1,H1,I1,J1)</f>
        <v>Scarlet (bbb)</v>
      </c>
      <c r="M7" t="s">
        <v>52</v>
      </c>
      <c r="P7" t="str">
        <f>CONCATENATE(L7," ",M7)</f>
        <v>Scarlet (bbb) disproves</v>
      </c>
    </row>
    <row r="8" spans="1:16" x14ac:dyDescent="0.25">
      <c r="E8" s="2" t="s">
        <v>6</v>
      </c>
      <c r="F8" s="2"/>
      <c r="G8" s="2" t="s">
        <v>58</v>
      </c>
      <c r="H8" s="4" t="s">
        <v>58</v>
      </c>
      <c r="I8" s="2" t="s">
        <v>58</v>
      </c>
      <c r="J8" s="2"/>
      <c r="L8" t="str">
        <f>CHOOSE(MOD(MATCH(L7,Players,0),5)+1,F1,G1,H1,I1,J1)</f>
        <v>Mustard (frg)</v>
      </c>
      <c r="M8" t="s">
        <v>52</v>
      </c>
      <c r="P8" t="str">
        <f>CONCATENATE(L8," ",M8)</f>
        <v>Mustard (frg) disproves</v>
      </c>
    </row>
    <row r="9" spans="1:16" x14ac:dyDescent="0.25">
      <c r="E9" s="1" t="s">
        <v>7</v>
      </c>
      <c r="F9" s="1"/>
      <c r="G9" s="1"/>
      <c r="H9" s="4"/>
      <c r="I9" s="1"/>
      <c r="J9" s="1"/>
      <c r="L9" t="str">
        <f>CHOOSE(MOD(MATCH(L8,Players,0),5)+1,F1,G1,H1,I1,J1)</f>
        <v>Green (mip)</v>
      </c>
      <c r="M9" t="s">
        <v>52</v>
      </c>
      <c r="P9" t="str">
        <f>CONCATENATE(L9," ",M9)</f>
        <v>Green (mip) disproves</v>
      </c>
    </row>
    <row r="10" spans="1:16" x14ac:dyDescent="0.25">
      <c r="A10" t="s">
        <v>50</v>
      </c>
      <c r="E10" s="2" t="s">
        <v>8</v>
      </c>
      <c r="F10" s="2" t="s">
        <v>58</v>
      </c>
      <c r="G10" s="2" t="s">
        <v>58</v>
      </c>
      <c r="H10" s="4" t="s">
        <v>58</v>
      </c>
      <c r="I10" s="2" t="s">
        <v>58</v>
      </c>
      <c r="J10" s="2"/>
    </row>
    <row r="11" spans="1:16" x14ac:dyDescent="0.25">
      <c r="A11" t="s">
        <v>47</v>
      </c>
      <c r="E11" s="2" t="s">
        <v>9</v>
      </c>
      <c r="F11" s="2"/>
      <c r="G11" s="2" t="s">
        <v>58</v>
      </c>
      <c r="H11" s="4" t="s">
        <v>58</v>
      </c>
      <c r="I11" s="2" t="s">
        <v>58</v>
      </c>
      <c r="J11" s="2"/>
    </row>
    <row r="12" spans="1:16" x14ac:dyDescent="0.25">
      <c r="A12" t="s">
        <v>48</v>
      </c>
      <c r="E12" s="5" t="s">
        <v>10</v>
      </c>
      <c r="F12" s="2" t="s">
        <v>58</v>
      </c>
      <c r="G12" s="2" t="s">
        <v>100</v>
      </c>
      <c r="H12" s="4" t="s">
        <v>57</v>
      </c>
      <c r="I12" s="2" t="s">
        <v>58</v>
      </c>
      <c r="J12" s="2" t="s">
        <v>58</v>
      </c>
    </row>
    <row r="13" spans="1:16" x14ac:dyDescent="0.25">
      <c r="A13" t="s">
        <v>49</v>
      </c>
      <c r="E13" s="5" t="s">
        <v>11</v>
      </c>
      <c r="F13" s="2" t="s">
        <v>58</v>
      </c>
      <c r="G13" s="2" t="s">
        <v>58</v>
      </c>
      <c r="H13" s="4" t="s">
        <v>58</v>
      </c>
      <c r="I13" s="2" t="s">
        <v>57</v>
      </c>
      <c r="J13" s="2" t="s">
        <v>58</v>
      </c>
    </row>
    <row r="14" spans="1:16" x14ac:dyDescent="0.25">
      <c r="E14" s="5" t="s">
        <v>12</v>
      </c>
      <c r="F14" s="3" t="s">
        <v>57</v>
      </c>
      <c r="G14" s="3" t="s">
        <v>58</v>
      </c>
      <c r="H14" s="4" t="s">
        <v>58</v>
      </c>
      <c r="I14" s="3" t="s">
        <v>58</v>
      </c>
      <c r="J14" s="3" t="s">
        <v>58</v>
      </c>
    </row>
    <row r="15" spans="1:16" x14ac:dyDescent="0.25">
      <c r="A15" t="s">
        <v>53</v>
      </c>
      <c r="E15" s="2" t="s">
        <v>13</v>
      </c>
      <c r="F15" s="2" t="s">
        <v>58</v>
      </c>
      <c r="G15" s="2"/>
      <c r="H15" s="4" t="s">
        <v>58</v>
      </c>
      <c r="I15" s="2" t="s">
        <v>58</v>
      </c>
      <c r="J15" s="2" t="s">
        <v>58</v>
      </c>
    </row>
    <row r="16" spans="1:16" x14ac:dyDescent="0.25">
      <c r="A16" t="s">
        <v>51</v>
      </c>
      <c r="E16" s="2" t="s">
        <v>24</v>
      </c>
      <c r="F16" s="2" t="s">
        <v>58</v>
      </c>
      <c r="G16" s="2" t="s">
        <v>58</v>
      </c>
      <c r="H16" s="4" t="s">
        <v>58</v>
      </c>
      <c r="I16" s="6"/>
      <c r="J16" s="2"/>
    </row>
    <row r="17" spans="1:10" x14ac:dyDescent="0.25">
      <c r="A17" t="s">
        <v>52</v>
      </c>
      <c r="E17" s="2" t="s">
        <v>25</v>
      </c>
      <c r="F17" s="2"/>
      <c r="G17" s="2"/>
      <c r="H17" s="4" t="s">
        <v>58</v>
      </c>
      <c r="I17" s="2" t="s">
        <v>58</v>
      </c>
      <c r="J17" s="2"/>
    </row>
    <row r="18" spans="1:10" x14ac:dyDescent="0.25">
      <c r="E18" s="1" t="s">
        <v>14</v>
      </c>
      <c r="F18" s="1"/>
      <c r="G18" s="1"/>
      <c r="H18" s="4" t="s">
        <v>58</v>
      </c>
      <c r="I18" s="1"/>
      <c r="J18" s="1"/>
    </row>
    <row r="19" spans="1:10" x14ac:dyDescent="0.25">
      <c r="A19" t="s">
        <v>56</v>
      </c>
      <c r="E19" s="5" t="s">
        <v>15</v>
      </c>
      <c r="F19" s="2" t="s">
        <v>100</v>
      </c>
      <c r="G19" s="2" t="s">
        <v>100</v>
      </c>
      <c r="H19" s="4" t="s">
        <v>57</v>
      </c>
      <c r="I19" s="2" t="s">
        <v>58</v>
      </c>
      <c r="J19" s="2" t="s">
        <v>100</v>
      </c>
    </row>
    <row r="20" spans="1:10" x14ac:dyDescent="0.25">
      <c r="A20" t="s">
        <v>54</v>
      </c>
      <c r="E20" s="5" t="s">
        <v>16</v>
      </c>
      <c r="F20" s="2" t="s">
        <v>58</v>
      </c>
      <c r="G20" s="2" t="s">
        <v>58</v>
      </c>
      <c r="H20" s="4" t="s">
        <v>57</v>
      </c>
      <c r="I20" s="2" t="s">
        <v>58</v>
      </c>
      <c r="J20" s="2" t="s">
        <v>58</v>
      </c>
    </row>
    <row r="21" spans="1:10" x14ac:dyDescent="0.25">
      <c r="A21" t="s">
        <v>55</v>
      </c>
      <c r="E21" s="2" t="s">
        <v>17</v>
      </c>
      <c r="F21" s="2"/>
      <c r="G21" s="2"/>
      <c r="H21" s="4" t="s">
        <v>58</v>
      </c>
      <c r="I21" s="2" t="s">
        <v>58</v>
      </c>
      <c r="J21" s="2"/>
    </row>
    <row r="22" spans="1:10" x14ac:dyDescent="0.25">
      <c r="E22" s="2" t="s">
        <v>18</v>
      </c>
      <c r="F22" s="2"/>
      <c r="G22" s="2"/>
      <c r="H22" s="4" t="s">
        <v>58</v>
      </c>
      <c r="I22" s="2" t="s">
        <v>58</v>
      </c>
      <c r="J22" s="2"/>
    </row>
    <row r="23" spans="1:10" x14ac:dyDescent="0.25">
      <c r="E23" s="3" t="s">
        <v>19</v>
      </c>
      <c r="F23" s="3" t="s">
        <v>58</v>
      </c>
      <c r="G23" s="3" t="s">
        <v>58</v>
      </c>
      <c r="H23" s="4" t="s">
        <v>58</v>
      </c>
      <c r="I23" s="6"/>
      <c r="J23" s="3" t="s">
        <v>58</v>
      </c>
    </row>
    <row r="24" spans="1:10" x14ac:dyDescent="0.25">
      <c r="E24" s="5" t="s">
        <v>20</v>
      </c>
      <c r="F24" s="2" t="s">
        <v>100</v>
      </c>
      <c r="G24" s="2" t="s">
        <v>58</v>
      </c>
      <c r="H24" s="4" t="s">
        <v>57</v>
      </c>
      <c r="I24" s="2" t="s">
        <v>58</v>
      </c>
      <c r="J24" s="2" t="s">
        <v>58</v>
      </c>
    </row>
    <row r="25" spans="1:10" x14ac:dyDescent="0.25">
      <c r="E25" s="5" t="s">
        <v>21</v>
      </c>
      <c r="F25" s="2" t="s">
        <v>58</v>
      </c>
      <c r="G25" s="2" t="s">
        <v>57</v>
      </c>
      <c r="H25" s="4" t="s">
        <v>58</v>
      </c>
      <c r="I25" s="2" t="s">
        <v>58</v>
      </c>
      <c r="J25" s="2" t="s">
        <v>58</v>
      </c>
    </row>
    <row r="26" spans="1:10" x14ac:dyDescent="0.25">
      <c r="E26" s="2" t="s">
        <v>22</v>
      </c>
      <c r="F26" s="2"/>
      <c r="G26" s="2" t="s">
        <v>58</v>
      </c>
      <c r="H26" s="4" t="s">
        <v>58</v>
      </c>
      <c r="I26" s="7"/>
      <c r="J26" s="2"/>
    </row>
    <row r="27" spans="1:10" x14ac:dyDescent="0.25">
      <c r="E27" s="2" t="s">
        <v>23</v>
      </c>
      <c r="F27" s="2"/>
      <c r="G27" s="2"/>
      <c r="H27" s="4" t="s">
        <v>58</v>
      </c>
      <c r="I27" s="2" t="s">
        <v>58</v>
      </c>
      <c r="J27" s="2"/>
    </row>
    <row r="28" spans="1:10" x14ac:dyDescent="0.25">
      <c r="E28" s="1"/>
      <c r="F28" s="1"/>
      <c r="G28" s="1"/>
      <c r="H28" s="4"/>
      <c r="I28" s="1"/>
      <c r="J28" s="1"/>
    </row>
  </sheetData>
  <conditionalFormatting sqref="E2:J27">
    <cfRule type="cellIs" dxfId="0" priority="1" operator="equal">
      <formula>"Yes"</formula>
    </cfRule>
  </conditionalFormatting>
  <dataValidations count="7">
    <dataValidation type="list" allowBlank="1" showInputMessage="1" showErrorMessage="1" sqref="L3">
      <formula1>Players</formula1>
    </dataValidation>
    <dataValidation type="list" allowBlank="1" showInputMessage="1" showErrorMessage="1" sqref="L4">
      <formula1>moves</formula1>
    </dataValidation>
    <dataValidation type="list" allowBlank="1" showInputMessage="1" showErrorMessage="1" sqref="M4 O5">
      <formula1>rooms</formula1>
    </dataValidation>
    <dataValidation type="list" allowBlank="1" showInputMessage="1" showErrorMessage="1" sqref="L5">
      <formula1>sug</formula1>
    </dataValidation>
    <dataValidation type="list" allowBlank="1" showInputMessage="1" showErrorMessage="1" sqref="M5">
      <formula1>suspects</formula1>
    </dataValidation>
    <dataValidation type="list" allowBlank="1" showInputMessage="1" showErrorMessage="1" sqref="N5">
      <formula1>weapons</formula1>
    </dataValidation>
    <dataValidation type="list" allowBlank="1" showInputMessage="1" showErrorMessage="1" sqref="M6:M11">
      <formula1>prove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55" workbookViewId="0">
      <selection activeCell="N67" sqref="N67"/>
    </sheetView>
  </sheetViews>
  <sheetFormatPr defaultRowHeight="15" x14ac:dyDescent="0.25"/>
  <cols>
    <col min="10" max="10" width="10" bestFit="1" customWidth="1"/>
    <col min="16" max="16" width="14.85546875" customWidth="1"/>
  </cols>
  <sheetData>
    <row r="1" spans="1:1" x14ac:dyDescent="0.25">
      <c r="A1" t="s">
        <v>59</v>
      </c>
    </row>
    <row r="3" spans="1:1" x14ac:dyDescent="0.25">
      <c r="A3" t="s">
        <v>39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8" spans="1:1" x14ac:dyDescent="0.25">
      <c r="A8" t="s">
        <v>40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3" spans="1:1" x14ac:dyDescent="0.25">
      <c r="A13" t="s">
        <v>41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9" spans="1:1" x14ac:dyDescent="0.25">
      <c r="A19" t="s">
        <v>42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5" spans="1:1" x14ac:dyDescent="0.25">
      <c r="A25" t="s">
        <v>43</v>
      </c>
    </row>
    <row r="26" spans="1:1" x14ac:dyDescent="0.25">
      <c r="A26" t="s">
        <v>70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1" spans="1:1" x14ac:dyDescent="0.25">
      <c r="A31" t="s">
        <v>44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62</v>
      </c>
    </row>
    <row r="38" spans="1:1" x14ac:dyDescent="0.25">
      <c r="A38" t="s">
        <v>45</v>
      </c>
    </row>
    <row r="39" spans="1:1" x14ac:dyDescent="0.25">
      <c r="A39" t="s">
        <v>77</v>
      </c>
    </row>
    <row r="40" spans="1:1" x14ac:dyDescent="0.25">
      <c r="A40" t="s">
        <v>81</v>
      </c>
    </row>
    <row r="41" spans="1:1" x14ac:dyDescent="0.25">
      <c r="A41" t="s">
        <v>80</v>
      </c>
    </row>
    <row r="42" spans="1:1" x14ac:dyDescent="0.25">
      <c r="A42" t="s">
        <v>82</v>
      </c>
    </row>
    <row r="43" spans="1:1" x14ac:dyDescent="0.25">
      <c r="A43" t="s">
        <v>83</v>
      </c>
    </row>
    <row r="44" spans="1:1" x14ac:dyDescent="0.25">
      <c r="A44" t="s">
        <v>84</v>
      </c>
    </row>
    <row r="46" spans="1:1" x14ac:dyDescent="0.25">
      <c r="A46" t="s">
        <v>85</v>
      </c>
    </row>
    <row r="48" spans="1:1" x14ac:dyDescent="0.25">
      <c r="A48" t="s">
        <v>39</v>
      </c>
    </row>
    <row r="49" spans="1:16" x14ac:dyDescent="0.25">
      <c r="A49" t="s">
        <v>77</v>
      </c>
    </row>
    <row r="50" spans="1:16" x14ac:dyDescent="0.25">
      <c r="A50" t="s">
        <v>86</v>
      </c>
    </row>
    <row r="51" spans="1:16" x14ac:dyDescent="0.25">
      <c r="A51" t="s">
        <v>82</v>
      </c>
    </row>
    <row r="52" spans="1:16" x14ac:dyDescent="0.25">
      <c r="A52" t="s">
        <v>83</v>
      </c>
    </row>
    <row r="53" spans="1:16" x14ac:dyDescent="0.25">
      <c r="A53" t="s">
        <v>68</v>
      </c>
    </row>
    <row r="54" spans="1:16" x14ac:dyDescent="0.25">
      <c r="A54" t="s">
        <v>72</v>
      </c>
    </row>
    <row r="55" spans="1:16" x14ac:dyDescent="0.25">
      <c r="A55" t="s">
        <v>73</v>
      </c>
    </row>
    <row r="57" spans="1:16" x14ac:dyDescent="0.25">
      <c r="A57" t="s">
        <v>40</v>
      </c>
    </row>
    <row r="58" spans="1:16" x14ac:dyDescent="0.25">
      <c r="A58" t="s">
        <v>87</v>
      </c>
    </row>
    <row r="59" spans="1:16" x14ac:dyDescent="0.25">
      <c r="A59" t="s">
        <v>88</v>
      </c>
    </row>
    <row r="60" spans="1:16" x14ac:dyDescent="0.25">
      <c r="A60" t="s">
        <v>65</v>
      </c>
      <c r="L60">
        <v>37</v>
      </c>
      <c r="N60">
        <v>32</v>
      </c>
      <c r="O60">
        <v>-5</v>
      </c>
      <c r="P60">
        <f>N60*O60</f>
        <v>-160</v>
      </c>
    </row>
    <row r="61" spans="1:16" x14ac:dyDescent="0.25">
      <c r="N61">
        <v>5</v>
      </c>
      <c r="O61">
        <v>35</v>
      </c>
      <c r="P61">
        <f>N61*O61</f>
        <v>175</v>
      </c>
    </row>
    <row r="62" spans="1:16" x14ac:dyDescent="0.25">
      <c r="A62" t="s">
        <v>41</v>
      </c>
      <c r="P62">
        <f>P60+P61</f>
        <v>15</v>
      </c>
    </row>
    <row r="63" spans="1:16" x14ac:dyDescent="0.25">
      <c r="A63" t="s">
        <v>89</v>
      </c>
      <c r="P63">
        <f>P62/5/37</f>
        <v>8.1081081081081086E-2</v>
      </c>
    </row>
    <row r="65" spans="1:16" x14ac:dyDescent="0.25">
      <c r="A65" t="s">
        <v>42</v>
      </c>
      <c r="P65">
        <f>1/37</f>
        <v>2.7027027027027029E-2</v>
      </c>
    </row>
    <row r="66" spans="1:16" x14ac:dyDescent="0.25">
      <c r="A66" t="s">
        <v>60</v>
      </c>
      <c r="J66">
        <f>COMBIN(44,3)</f>
        <v>13244</v>
      </c>
    </row>
    <row r="67" spans="1:16" x14ac:dyDescent="0.25">
      <c r="A67" t="s">
        <v>90</v>
      </c>
      <c r="J67">
        <f>COMBIN(41,2)</f>
        <v>820</v>
      </c>
    </row>
    <row r="68" spans="1:16" x14ac:dyDescent="0.25">
      <c r="A68" t="s">
        <v>69</v>
      </c>
      <c r="J68">
        <f>J66*J67</f>
        <v>10860080</v>
      </c>
      <c r="L68" t="s">
        <v>92</v>
      </c>
    </row>
    <row r="69" spans="1:16" x14ac:dyDescent="0.25">
      <c r="L69" t="s">
        <v>93</v>
      </c>
    </row>
    <row r="70" spans="1:16" x14ac:dyDescent="0.25">
      <c r="A70" t="s">
        <v>43</v>
      </c>
    </row>
    <row r="71" spans="1:16" x14ac:dyDescent="0.25">
      <c r="A71" t="s">
        <v>91</v>
      </c>
    </row>
    <row r="73" spans="1:16" x14ac:dyDescent="0.25">
      <c r="A73" t="s">
        <v>44</v>
      </c>
    </row>
    <row r="74" spans="1:16" x14ac:dyDescent="0.25">
      <c r="A74" t="s">
        <v>89</v>
      </c>
      <c r="H74">
        <v>5349680</v>
      </c>
    </row>
    <row r="75" spans="1:16" x14ac:dyDescent="0.25">
      <c r="H75">
        <v>5510400</v>
      </c>
    </row>
    <row r="76" spans="1:16" x14ac:dyDescent="0.25">
      <c r="H76">
        <f>SUM(H74:H75)</f>
        <v>10860080</v>
      </c>
    </row>
    <row r="77" spans="1:16" x14ac:dyDescent="0.25">
      <c r="D77">
        <f>COMBIN(41,2)</f>
        <v>820</v>
      </c>
      <c r="H77">
        <f>H76-J68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moves</vt:lpstr>
      <vt:lpstr>Players</vt:lpstr>
      <vt:lpstr>prove</vt:lpstr>
      <vt:lpstr>rooms</vt:lpstr>
      <vt:lpstr>sug</vt:lpstr>
      <vt:lpstr>suspects</vt:lpstr>
      <vt:lpstr>weapons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Cohen</dc:creator>
  <cp:lastModifiedBy>Adam Cohen</cp:lastModifiedBy>
  <dcterms:created xsi:type="dcterms:W3CDTF">2016-01-24T23:25:02Z</dcterms:created>
  <dcterms:modified xsi:type="dcterms:W3CDTF">2016-02-12T17:22:21Z</dcterms:modified>
</cp:coreProperties>
</file>